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A NHAN\Minh VQ\Công khai\2024\Quý III\Hồng\"/>
    </mc:Choice>
  </mc:AlternateContent>
  <xr:revisionPtr revIDLastSave="0" documentId="8_{35F68E4C-7270-4140-8AF1-CF4E65156870}" xr6:coauthVersionLast="36" xr6:coauthVersionMax="36" xr10:uidLastSave="{00000000-0000-0000-0000-000000000000}"/>
  <bookViews>
    <workbookView xWindow="0" yWindow="0" windowWidth="12870" windowHeight="993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D19" i="1" l="1"/>
  <c r="D17" i="1" s="1"/>
  <c r="C19" i="1"/>
  <c r="C18" i="1" l="1"/>
  <c r="C17" i="1"/>
  <c r="E24" i="1" s="1"/>
  <c r="C16" i="1" l="1"/>
  <c r="D8" i="1"/>
  <c r="F8" i="1" s="1"/>
  <c r="E9" i="1"/>
  <c r="F9" i="1"/>
  <c r="F10" i="1"/>
  <c r="E11" i="1"/>
  <c r="F11" i="1"/>
  <c r="E13" i="1"/>
  <c r="E14" i="1"/>
  <c r="E15" i="1"/>
  <c r="E18" i="1"/>
  <c r="F18" i="1"/>
  <c r="E19" i="1"/>
  <c r="F19" i="1"/>
  <c r="E20" i="1"/>
  <c r="F20" i="1"/>
  <c r="E21" i="1"/>
  <c r="F21" i="1"/>
  <c r="E22" i="1"/>
  <c r="E23" i="1"/>
  <c r="F24" i="1"/>
  <c r="F25" i="1"/>
  <c r="E26" i="1"/>
  <c r="F26" i="1"/>
  <c r="G17" i="1"/>
  <c r="G16" i="1" s="1"/>
  <c r="D16" i="1" l="1"/>
  <c r="C8" i="1"/>
  <c r="C25" i="1" l="1"/>
  <c r="E25" i="1" s="1"/>
  <c r="E8" i="1"/>
  <c r="E17" i="1"/>
  <c r="F17" i="1"/>
  <c r="F16" i="1"/>
  <c r="E16" i="1"/>
</calcChain>
</file>

<file path=xl/sharedStrings.xml><?xml version="1.0" encoding="utf-8"?>
<sst xmlns="http://schemas.openxmlformats.org/spreadsheetml/2006/main" count="43" uniqueCount="40">
  <si>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</si>
  <si>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</si>
  <si>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</si>
  <si>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</si>
  <si>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</si>
  <si>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</si>
  <si>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</si>
  <si>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</si>
  <si>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</si>
  <si>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</si>
  <si>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</si>
  <si>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</si>
  <si>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</si>
  <si>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</si>
  <si>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</si>
  <si>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</si>
  <si>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</si>
  <si>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</si>
  <si>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</si>
  <si>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</si>
  <si>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</si>
  <si>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</si>
  <si>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</si>
  <si>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Chi cân đối NSĐP</t>
  </si>
  <si>
    <t>Chi từ nguồn bổ sung có mục tiêu từ NSTW cho NSĐP</t>
  </si>
  <si>
    <t>CHI TRẢ NỢ  GỐC</t>
  </si>
  <si>
    <t>CÂN ĐỐI NGÂN SÁCH ĐỊA PHƯƠNG QUÝ III NĂM 2024</t>
  </si>
  <si>
    <t>ƯỚC THỰC HIỆN QUÝ
 (09 THÁNG, NĂM)</t>
  </si>
  <si>
    <t>III</t>
  </si>
  <si>
    <t>Thu bổ sung từ ngân sách cấp trên</t>
  </si>
  <si>
    <t>IV</t>
  </si>
  <si>
    <t>Thu từ ngân sách cấp dưới nộp lên</t>
  </si>
  <si>
    <t>V</t>
  </si>
  <si>
    <t>Nguồn tăng thu</t>
  </si>
  <si>
    <t>VI</t>
  </si>
  <si>
    <t>Nguồn tiết kiệm chi</t>
  </si>
  <si>
    <t>VII</t>
  </si>
  <si>
    <t>Nguồn cải cách tiền lương</t>
  </si>
  <si>
    <t>Chi tạo nguồn điều chỉnh tiền lương</t>
  </si>
  <si>
    <t>UBND TỈNH KHÁNH HÒA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</si>
</sst>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₫_-;\-* #,##0.00\ _₫_-;_-* &quot;-&quot;??\ _₫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#;\-#,###;&quot;&quot;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3" fillId="0" borderId="0"/>
    <xf numFmtId="0" fontId="14" fillId="0" borderId="0"/>
    <xf numFmtId="0" fontId="3" fillId="0" borderId="0"/>
    <xf numFmtId="0" fontId="22" fillId="0" borderId="0"/>
    <xf numFmtId="0" fontId="13" fillId="0" borderId="0"/>
    <xf numFmtId="0" fontId="17" fillId="0" borderId="0"/>
    <xf numFmtId="0" fontId="2" fillId="0" borderId="0"/>
    <xf numFmtId="43" fontId="17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5" fillId="0" borderId="0" xfId="0" applyFont="1" applyFill="1" applyAlignment="1"/>
    <xf numFmtId="0" fontId="5" fillId="0" borderId="0" xfId="0" applyFont="1" applyFill="1" applyAlignment="1">
      <alignment horizontal="centerContinuous"/>
    </xf>
    <xf numFmtId="0" fontId="4" fillId="0" borderId="0" xfId="0" applyFont="1" applyFill="1"/>
    <xf numFmtId="0" fontId="6" fillId="0" borderId="0" xfId="0" applyNumberFormat="1" applyFont="1" applyFill="1" applyAlignment="1">
      <alignment vertical="center" wrapText="1"/>
    </xf>
    <xf numFmtId="0" fontId="11" fillId="0" borderId="0" xfId="0" applyFont="1" applyFill="1"/>
    <xf numFmtId="3" fontId="18" fillId="0" borderId="2" xfId="0" applyNumberFormat="1" applyFont="1" applyFill="1" applyBorder="1"/>
    <xf numFmtId="0" fontId="10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8" fillId="0" borderId="0" xfId="0" applyFont="1" applyFill="1"/>
    <xf numFmtId="0" fontId="19" fillId="0" borderId="0" xfId="0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3" fontId="5" fillId="0" borderId="4" xfId="0" applyNumberFormat="1" applyFont="1" applyFill="1" applyBorder="1"/>
    <xf numFmtId="3" fontId="5" fillId="0" borderId="2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/>
    <xf numFmtId="0" fontId="15" fillId="0" borderId="5" xfId="0" applyFont="1" applyFill="1" applyBorder="1"/>
    <xf numFmtId="3" fontId="5" fillId="0" borderId="1" xfId="0" applyNumberFormat="1" applyFont="1" applyFill="1" applyBorder="1"/>
    <xf numFmtId="3" fontId="5" fillId="0" borderId="0" xfId="0" applyNumberFormat="1" applyFont="1" applyFill="1" applyBorder="1"/>
    <xf numFmtId="0" fontId="11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/>
    <xf numFmtId="3" fontId="18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0" fontId="5" fillId="0" borderId="4" xfId="0" applyFont="1" applyFill="1" applyBorder="1" applyAlignment="1">
      <alignment horizontal="center"/>
    </xf>
    <xf numFmtId="0" fontId="20" fillId="0" borderId="3" xfId="0" applyFont="1" applyFill="1" applyBorder="1"/>
    <xf numFmtId="0" fontId="20" fillId="0" borderId="6" xfId="0" applyFont="1" applyFill="1" applyBorder="1"/>
    <xf numFmtId="3" fontId="5" fillId="0" borderId="4" xfId="0" applyNumberFormat="1" applyFont="1" applyFill="1" applyBorder="1"/>
    <xf numFmtId="3" fontId="5" fillId="0" borderId="1" xfId="0" applyNumberFormat="1" applyFont="1" applyFill="1" applyBorder="1"/>
    <xf numFmtId="3" fontId="5" fillId="0" borderId="2" xfId="0" applyNumberFormat="1" applyFont="1" applyFill="1" applyBorder="1"/>
    <xf numFmtId="3" fontId="4" fillId="0" borderId="2" xfId="0" applyNumberFormat="1" applyFont="1" applyFill="1" applyBorder="1"/>
    <xf numFmtId="3" fontId="5" fillId="0" borderId="1" xfId="0" applyNumberFormat="1" applyFont="1" applyFill="1" applyBorder="1"/>
    <xf numFmtId="3" fontId="5" fillId="0" borderId="2" xfId="0" applyNumberFormat="1" applyFont="1" applyFill="1" applyBorder="1"/>
    <xf numFmtId="3" fontId="18" fillId="0" borderId="2" xfId="0" applyNumberFormat="1" applyFont="1" applyFill="1" applyBorder="1"/>
    <xf numFmtId="3" fontId="18" fillId="0" borderId="2" xfId="0" applyNumberFormat="1" applyFont="1" applyFill="1" applyBorder="1" applyAlignment="1">
      <alignment vertical="center"/>
    </xf>
    <xf numFmtId="3" fontId="23" fillId="0" borderId="2" xfId="0" applyNumberFormat="1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</cellXfs>
  <cellStyles count="13">
    <cellStyle name="Comma 2" xfId="1" xr:uid="{00000000-0005-0000-0000-000000000000}"/>
    <cellStyle name="Comma 2 2" xfId="11" xr:uid="{00000000-0005-0000-0000-000001000000}"/>
    <cellStyle name="Currency 2" xfId="2" xr:uid="{00000000-0005-0000-0000-000002000000}"/>
    <cellStyle name="HAI" xfId="3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5 2" xfId="12" xr:uid="{00000000-0005-0000-0000-000009000000}"/>
    <cellStyle name="Normal 6" xfId="8" xr:uid="{00000000-0005-0000-0000-00000A000000}"/>
    <cellStyle name="Normal 7" xfId="9" xr:uid="{00000000-0005-0000-0000-00000B000000}"/>
    <cellStyle name="Normal 8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85" zoomScaleNormal="85" zoomScaleSheetLayoutView="85" workbookViewId="0">
      <selection activeCell="E13" sqref="E13"/>
    </sheetView>
  </sheetViews>
  <sheetFormatPr defaultColWidth="12.85546875" defaultRowHeight="15.75"/>
  <cols>
    <col min="1" max="1" width="7.28515625" style="3" customWidth="1"/>
    <col min="2" max="2" width="68" style="3" customWidth="1"/>
    <col min="3" max="4" width="16.28515625" style="3" customWidth="1"/>
    <col min="5" max="6" width="13.42578125" style="3" customWidth="1"/>
    <col min="7" max="7" width="12.85546875" style="3" hidden="1" customWidth="1"/>
    <col min="8" max="16384" width="12.85546875" style="3"/>
  </cols>
  <sheetData>
    <row r="1" spans="1:14" ht="21" customHeight="1">
      <c r="A1" s="1" t="s">
        <v>39</v>
      </c>
      <c r="B1" s="1"/>
      <c r="C1" s="1"/>
      <c r="D1" s="41" t="s">
        <v>17</v>
      </c>
      <c r="E1" s="42"/>
      <c r="F1" s="42"/>
    </row>
    <row r="2" spans="1:14" ht="33" customHeight="1">
      <c r="A2" s="2" t="s">
        <v>26</v>
      </c>
      <c r="B2" s="9"/>
      <c r="C2" s="10"/>
      <c r="D2" s="10"/>
      <c r="E2" s="10"/>
      <c r="F2" s="10"/>
    </row>
    <row r="3" spans="1:14" ht="12.75" customHeight="1">
      <c r="A3" s="43"/>
      <c r="B3" s="43"/>
      <c r="C3" s="43"/>
      <c r="D3" s="43"/>
      <c r="E3" s="43"/>
      <c r="F3" s="43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13"/>
      <c r="B4" s="13"/>
      <c r="C4" s="13"/>
      <c r="D4" s="13"/>
      <c r="E4" s="13"/>
      <c r="F4" s="12" t="s">
        <v>0</v>
      </c>
      <c r="G4" s="14"/>
      <c r="H4" s="14"/>
      <c r="I4" s="14"/>
      <c r="J4" s="4"/>
      <c r="K4" s="4"/>
      <c r="L4" s="4"/>
      <c r="M4" s="4"/>
      <c r="N4" s="4"/>
    </row>
    <row r="5" spans="1:14" s="11" customFormat="1" ht="33" customHeight="1">
      <c r="A5" s="44" t="s">
        <v>1</v>
      </c>
      <c r="B5" s="44" t="s">
        <v>2</v>
      </c>
      <c r="C5" s="44" t="s">
        <v>18</v>
      </c>
      <c r="D5" s="44" t="s">
        <v>27</v>
      </c>
      <c r="E5" s="47" t="s">
        <v>19</v>
      </c>
      <c r="F5" s="48"/>
    </row>
    <row r="6" spans="1:14" s="11" customFormat="1" ht="16.5">
      <c r="A6" s="45"/>
      <c r="B6" s="45"/>
      <c r="C6" s="45"/>
      <c r="D6" s="45"/>
      <c r="E6" s="44" t="s">
        <v>18</v>
      </c>
      <c r="F6" s="44" t="s">
        <v>20</v>
      </c>
    </row>
    <row r="7" spans="1:14" s="11" customFormat="1" ht="30.75" customHeight="1">
      <c r="A7" s="46"/>
      <c r="B7" s="46"/>
      <c r="C7" s="46"/>
      <c r="D7" s="46"/>
      <c r="E7" s="49"/>
      <c r="F7" s="49"/>
    </row>
    <row r="8" spans="1:14" s="5" customFormat="1" ht="24.95" customHeight="1">
      <c r="A8" s="17" t="s">
        <v>3</v>
      </c>
      <c r="B8" s="20" t="s">
        <v>21</v>
      </c>
      <c r="C8" s="33">
        <f>C9+SUM(C10:C15)</f>
        <v>16301018</v>
      </c>
      <c r="D8" s="21">
        <f>SUM(D9:D15)</f>
        <v>26594269</v>
      </c>
      <c r="E8" s="16">
        <f>(D8/C8)*100</f>
        <v>163.14483549432313</v>
      </c>
      <c r="F8" s="16">
        <f>(D8/G8)*100</f>
        <v>237.15826912777041</v>
      </c>
      <c r="G8" s="36">
        <v>11213722</v>
      </c>
    </row>
    <row r="9" spans="1:14" s="5" customFormat="1" ht="24.95" customHeight="1">
      <c r="A9" s="18" t="s">
        <v>5</v>
      </c>
      <c r="B9" s="19" t="s">
        <v>22</v>
      </c>
      <c r="C9" s="26">
        <v>13032040</v>
      </c>
      <c r="D9" s="6">
        <v>12064625</v>
      </c>
      <c r="E9" s="37">
        <f t="shared" ref="E9:E26" si="0">(D9/C9)*100</f>
        <v>92.576641876482881</v>
      </c>
      <c r="F9" s="37">
        <f t="shared" ref="F9:F26" si="1">(D9/G9)*100</f>
        <v>139.17094680136233</v>
      </c>
      <c r="G9" s="35">
        <v>8668925</v>
      </c>
    </row>
    <row r="10" spans="1:14" s="5" customFormat="1" ht="24.95" customHeight="1">
      <c r="A10" s="18" t="s">
        <v>6</v>
      </c>
      <c r="B10" s="19" t="s">
        <v>7</v>
      </c>
      <c r="C10" s="34"/>
      <c r="D10" s="6">
        <v>11981960</v>
      </c>
      <c r="E10" s="37"/>
      <c r="F10" s="37">
        <f t="shared" si="1"/>
        <v>1283.7860135214769</v>
      </c>
      <c r="G10" s="37">
        <v>933330</v>
      </c>
    </row>
    <row r="11" spans="1:14" s="5" customFormat="1" ht="24.95" customHeight="1">
      <c r="A11" s="18" t="s">
        <v>28</v>
      </c>
      <c r="B11" s="19" t="s">
        <v>29</v>
      </c>
      <c r="C11" s="34">
        <v>2389431</v>
      </c>
      <c r="D11" s="38">
        <v>2463111</v>
      </c>
      <c r="E11" s="37">
        <f t="shared" si="0"/>
        <v>103.08357931239698</v>
      </c>
      <c r="F11" s="37">
        <f t="shared" si="1"/>
        <v>167.35944784063042</v>
      </c>
      <c r="G11" s="38">
        <v>1471749</v>
      </c>
    </row>
    <row r="12" spans="1:14" s="5" customFormat="1" ht="24.95" customHeight="1">
      <c r="A12" s="18" t="s">
        <v>30</v>
      </c>
      <c r="B12" s="19" t="s">
        <v>31</v>
      </c>
      <c r="C12" s="34"/>
      <c r="D12" s="6">
        <v>84573</v>
      </c>
      <c r="E12" s="37"/>
      <c r="F12" s="37"/>
    </row>
    <row r="13" spans="1:14" s="5" customFormat="1" ht="24.95" customHeight="1">
      <c r="A13" s="18" t="s">
        <v>32</v>
      </c>
      <c r="B13" s="19" t="s">
        <v>33</v>
      </c>
      <c r="C13" s="34">
        <v>130000</v>
      </c>
      <c r="D13" s="6"/>
      <c r="E13" s="37">
        <f t="shared" si="0"/>
        <v>0</v>
      </c>
      <c r="F13" s="37"/>
    </row>
    <row r="14" spans="1:14" s="5" customFormat="1" ht="24.95" customHeight="1">
      <c r="A14" s="18" t="s">
        <v>34</v>
      </c>
      <c r="B14" s="19" t="s">
        <v>35</v>
      </c>
      <c r="C14" s="34">
        <v>160000</v>
      </c>
      <c r="D14" s="6"/>
      <c r="E14" s="37">
        <f t="shared" si="0"/>
        <v>0</v>
      </c>
      <c r="F14" s="37"/>
    </row>
    <row r="15" spans="1:14" s="5" customFormat="1" ht="24.95" customHeight="1">
      <c r="A15" s="18" t="s">
        <v>36</v>
      </c>
      <c r="B15" s="19" t="s">
        <v>37</v>
      </c>
      <c r="C15" s="34">
        <v>589547</v>
      </c>
      <c r="D15" s="6"/>
      <c r="E15" s="37">
        <f t="shared" si="0"/>
        <v>0</v>
      </c>
      <c r="F15" s="37"/>
    </row>
    <row r="16" spans="1:14" s="5" customFormat="1" ht="24.95" customHeight="1">
      <c r="A16" s="24" t="s">
        <v>4</v>
      </c>
      <c r="B16" s="30" t="s">
        <v>8</v>
      </c>
      <c r="C16" s="38">
        <f>C17+C24</f>
        <v>17196618</v>
      </c>
      <c r="D16" s="26">
        <f>D17+D24</f>
        <v>11279160</v>
      </c>
      <c r="E16" s="37">
        <f t="shared" si="0"/>
        <v>65.589408335987926</v>
      </c>
      <c r="F16" s="37">
        <f t="shared" si="1"/>
        <v>128.38467642091044</v>
      </c>
      <c r="G16" s="38">
        <f>G17+G24</f>
        <v>8785441</v>
      </c>
    </row>
    <row r="17" spans="1:7" s="5" customFormat="1" ht="24.95" customHeight="1">
      <c r="A17" s="24" t="s">
        <v>5</v>
      </c>
      <c r="B17" s="25" t="s">
        <v>23</v>
      </c>
      <c r="C17" s="38">
        <f>SUM(C18:C23)</f>
        <v>14807268</v>
      </c>
      <c r="D17" s="26">
        <f>SUM(D18:D23)+37679</f>
        <v>10027786</v>
      </c>
      <c r="E17" s="37">
        <f t="shared" si="0"/>
        <v>67.722053791421885</v>
      </c>
      <c r="F17" s="37">
        <f t="shared" si="1"/>
        <v>131.44904163240437</v>
      </c>
      <c r="G17" s="38">
        <f>SUM(G18:G22)</f>
        <v>7628649</v>
      </c>
    </row>
    <row r="18" spans="1:7" s="5" customFormat="1" ht="24.95" customHeight="1">
      <c r="A18" s="27">
        <v>1</v>
      </c>
      <c r="B18" s="28" t="s">
        <v>9</v>
      </c>
      <c r="C18" s="35">
        <f>7461826-1826320</f>
        <v>5635506</v>
      </c>
      <c r="D18" s="40">
        <v>4339030</v>
      </c>
      <c r="E18" s="37">
        <f t="shared" si="0"/>
        <v>76.994505905947037</v>
      </c>
      <c r="F18" s="37">
        <f t="shared" si="1"/>
        <v>163.87853508181217</v>
      </c>
      <c r="G18" s="35">
        <v>2647711</v>
      </c>
    </row>
    <row r="19" spans="1:7" s="5" customFormat="1" ht="24.95" customHeight="1">
      <c r="A19" s="27">
        <v>2</v>
      </c>
      <c r="B19" s="28" t="s">
        <v>10</v>
      </c>
      <c r="C19" s="35">
        <f>9018059-270465</f>
        <v>8747594</v>
      </c>
      <c r="D19" s="35">
        <f>5906941-270465</f>
        <v>5636476</v>
      </c>
      <c r="E19" s="37">
        <f t="shared" si="0"/>
        <v>64.434586241656845</v>
      </c>
      <c r="F19" s="37">
        <f t="shared" si="1"/>
        <v>113.5893230216803</v>
      </c>
      <c r="G19" s="35">
        <v>4962153</v>
      </c>
    </row>
    <row r="20" spans="1:7" s="5" customFormat="1" ht="24.95" customHeight="1">
      <c r="A20" s="27">
        <v>3</v>
      </c>
      <c r="B20" s="28" t="s">
        <v>11</v>
      </c>
      <c r="C20" s="35">
        <v>72300</v>
      </c>
      <c r="D20" s="35">
        <v>13431</v>
      </c>
      <c r="E20" s="37">
        <f t="shared" si="0"/>
        <v>18.57676348547718</v>
      </c>
      <c r="F20" s="37">
        <f t="shared" si="1"/>
        <v>513.61376673040149</v>
      </c>
      <c r="G20" s="35">
        <v>2615</v>
      </c>
    </row>
    <row r="21" spans="1:7" s="5" customFormat="1" ht="24.95" customHeight="1">
      <c r="A21" s="27">
        <v>4</v>
      </c>
      <c r="B21" s="28" t="s">
        <v>12</v>
      </c>
      <c r="C21" s="35">
        <v>1170</v>
      </c>
      <c r="D21" s="35">
        <v>1170</v>
      </c>
      <c r="E21" s="37">
        <f t="shared" si="0"/>
        <v>100</v>
      </c>
      <c r="F21" s="37">
        <f t="shared" si="1"/>
        <v>7.2356215213358066</v>
      </c>
      <c r="G21" s="35">
        <v>16170</v>
      </c>
    </row>
    <row r="22" spans="1:7" s="5" customFormat="1" ht="24.95" customHeight="1">
      <c r="A22" s="27">
        <v>5</v>
      </c>
      <c r="B22" s="28" t="s">
        <v>13</v>
      </c>
      <c r="C22" s="35">
        <v>277597</v>
      </c>
      <c r="D22" s="35"/>
      <c r="E22" s="37">
        <f t="shared" si="0"/>
        <v>0</v>
      </c>
      <c r="F22" s="37"/>
      <c r="G22" s="35"/>
    </row>
    <row r="23" spans="1:7" s="23" customFormat="1" ht="24.95" customHeight="1">
      <c r="A23" s="27">
        <v>6</v>
      </c>
      <c r="B23" s="28" t="s">
        <v>38</v>
      </c>
      <c r="C23" s="40">
        <v>73101</v>
      </c>
      <c r="D23" s="35"/>
      <c r="E23" s="37">
        <f t="shared" si="0"/>
        <v>0</v>
      </c>
      <c r="F23" s="37"/>
    </row>
    <row r="24" spans="1:7" s="5" customFormat="1" ht="24.95" customHeight="1">
      <c r="A24" s="24" t="s">
        <v>6</v>
      </c>
      <c r="B24" s="25" t="s">
        <v>24</v>
      </c>
      <c r="C24" s="38">
        <v>2389350</v>
      </c>
      <c r="D24" s="6">
        <v>1251374</v>
      </c>
      <c r="E24" s="37">
        <f t="shared" si="0"/>
        <v>52.372988469667483</v>
      </c>
      <c r="F24" s="37">
        <f t="shared" si="1"/>
        <v>108.17623220077594</v>
      </c>
      <c r="G24" s="39">
        <v>1156792</v>
      </c>
    </row>
    <row r="25" spans="1:7" s="5" customFormat="1" ht="24.95" customHeight="1">
      <c r="A25" s="24" t="s">
        <v>14</v>
      </c>
      <c r="B25" s="30" t="s">
        <v>15</v>
      </c>
      <c r="C25" s="37">
        <f>C8-C16</f>
        <v>-895600</v>
      </c>
      <c r="D25" s="37">
        <v>39212</v>
      </c>
      <c r="E25" s="37">
        <f t="shared" si="0"/>
        <v>-4.3782938811969627</v>
      </c>
      <c r="F25" s="37">
        <f t="shared" si="1"/>
        <v>187.03553541616981</v>
      </c>
      <c r="G25" s="37">
        <v>20965</v>
      </c>
    </row>
    <row r="26" spans="1:7" s="8" customFormat="1" ht="24.95" customHeight="1">
      <c r="A26" s="29" t="s">
        <v>16</v>
      </c>
      <c r="B26" s="31" t="s">
        <v>25</v>
      </c>
      <c r="C26" s="32">
        <v>47414</v>
      </c>
      <c r="D26" s="15">
        <v>46237</v>
      </c>
      <c r="E26" s="32">
        <f t="shared" si="0"/>
        <v>97.517610832243633</v>
      </c>
      <c r="F26" s="32">
        <f t="shared" si="1"/>
        <v>102.8700469441787</v>
      </c>
      <c r="G26" s="32">
        <v>44947</v>
      </c>
    </row>
    <row r="27" spans="1:7" ht="19.5" customHeight="1">
      <c r="A27" s="7"/>
      <c r="B27" s="7"/>
      <c r="C27" s="22"/>
      <c r="D27" s="5"/>
      <c r="E27" s="5"/>
      <c r="F27" s="5"/>
    </row>
    <row r="28" spans="1:7" ht="18.75">
      <c r="A28" s="5"/>
      <c r="B28" s="7"/>
      <c r="C28" s="22"/>
      <c r="D28" s="5"/>
      <c r="E28" s="5"/>
      <c r="F28" s="5"/>
    </row>
    <row r="29" spans="1:7" ht="11.25" customHeight="1">
      <c r="A29" s="5"/>
      <c r="B29" s="5"/>
      <c r="C29" s="5"/>
      <c r="D29" s="5"/>
      <c r="E29" s="5"/>
      <c r="F29" s="5"/>
    </row>
    <row r="30" spans="1:7" ht="18.75">
      <c r="A30" s="5"/>
      <c r="B30" s="5"/>
      <c r="C30" s="5"/>
      <c r="D30" s="5"/>
      <c r="E30" s="5"/>
      <c r="F30" s="5"/>
    </row>
    <row r="31" spans="1:7" ht="18.75">
      <c r="A31" s="5"/>
      <c r="B31" s="5"/>
      <c r="C31" s="5"/>
      <c r="D31" s="5"/>
      <c r="E31" s="5"/>
      <c r="F31" s="5"/>
    </row>
    <row r="32" spans="1:7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  <row r="34" spans="1:6" ht="18.75">
      <c r="A34" s="5"/>
      <c r="B34" s="5"/>
      <c r="C34" s="5"/>
      <c r="D34" s="5"/>
      <c r="E34" s="5"/>
      <c r="F34" s="5"/>
    </row>
    <row r="35" spans="1:6" ht="18.75">
      <c r="A35" s="5"/>
      <c r="B35" s="5"/>
      <c r="C35" s="5"/>
      <c r="D35" s="5"/>
      <c r="E35" s="5"/>
      <c r="F35" s="5"/>
    </row>
  </sheetData>
  <mergeCells count="9">
    <mergeCell ref="D1:F1"/>
    <mergeCell ref="A3:F3"/>
    <mergeCell ref="D5:D7"/>
    <mergeCell ref="E5:F5"/>
    <mergeCell ref="E6:E7"/>
    <mergeCell ref="F6:F7"/>
    <mergeCell ref="A5:A7"/>
    <mergeCell ref="B5:B7"/>
    <mergeCell ref="C5:C7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6F428-C5C5-42A0-945C-82FC191F8835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Hoang My Chi</cp:lastModifiedBy>
  <cp:lastPrinted>2024-10-05T11:28:43Z</cp:lastPrinted>
  <dcterms:created xsi:type="dcterms:W3CDTF">2018-08-22T07:49:45Z</dcterms:created>
  <dcterms:modified xsi:type="dcterms:W3CDTF">2024-10-07T09:03:51Z</dcterms:modified>
</cp:coreProperties>
</file>